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N11" i="1"/>
  <c r="O11"/>
  <c r="W11"/>
  <c r="P10"/>
  <c r="Y18"/>
  <c r="Q18"/>
  <c r="P9"/>
  <c r="L11"/>
  <c r="M11"/>
  <c r="Y10"/>
  <c r="X11"/>
  <c r="Y9"/>
  <c r="F11"/>
  <c r="Q11"/>
  <c r="T11"/>
  <c r="U11"/>
  <c r="V11"/>
  <c r="S11"/>
  <c r="J11"/>
  <c r="K11"/>
  <c r="I11"/>
  <c r="Y11" l="1"/>
  <c r="Z10"/>
  <c r="Z9"/>
  <c r="P11"/>
  <c r="Z11" l="1"/>
</calcChain>
</file>

<file path=xl/sharedStrings.xml><?xml version="1.0" encoding="utf-8"?>
<sst xmlns="http://schemas.openxmlformats.org/spreadsheetml/2006/main" count="58" uniqueCount="45">
  <si>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</si>
  <si>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</si>
  <si>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</si>
  <si>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</si>
  <si>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</si>
  <si>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</si>
  <si>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</si>
  <si>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</si>
  <si>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</si>
  <si>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</si>
  <si>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</si>
  <si>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</si>
  <si>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</si>
  <si>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</si>
  <si>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</si>
  <si>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</si>
  <si>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</si>
  <si>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</si>
  <si>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</si>
  <si>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</si>
  <si>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</si>
  <si>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</si>
  <si>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</si>
  <si>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</si>
  <si>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</si>
  <si>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</si>
  <si>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</si>
  <si>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50 Відпустка</t>
  </si>
  <si>
    <t>Мірошниченко Павло Леонідович</t>
  </si>
  <si>
    <t>Голова</t>
  </si>
  <si>
    <t xml:space="preserve">1вс Оклад </t>
  </si>
  <si>
    <t>21вс Вислуга вс</t>
  </si>
  <si>
    <t>82вс Індексація</t>
  </si>
  <si>
    <t>39вс Інтенсивність вс</t>
  </si>
  <si>
    <t>445 Компенс ПДФО вс</t>
  </si>
  <si>
    <t>131 Виплата грош.забезп.</t>
  </si>
  <si>
    <t>Грошове забезпечення військовослужбовців</t>
  </si>
  <si>
    <t>24вс Надб за секретн.</t>
  </si>
  <si>
    <t>лютий 2025</t>
  </si>
  <si>
    <t>за лютий 2025</t>
  </si>
  <si>
    <t>24 Надб.за секретн.</t>
  </si>
  <si>
    <t>151 МД на оздор</t>
  </si>
  <si>
    <t>Лікарняні</t>
  </si>
  <si>
    <t>Перерахунок січня 2024</t>
  </si>
  <si>
    <t>135 Випл.лікарнян.ПФ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</si>
</sst>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79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4" fontId="18" fillId="0" borderId="0" xfId="0" applyNumberFormat="1" applyFont="1"/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2" fontId="20" fillId="0" borderId="1" xfId="0" applyNumberFormat="1" applyFont="1" applyBorder="1"/>
    <xf numFmtId="2" fontId="0" fillId="0" borderId="0" xfId="0" applyNumberFormat="1"/>
    <xf numFmtId="2" fontId="17" fillId="0" borderId="1" xfId="0" applyNumberFormat="1" applyFont="1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7" fillId="0" borderId="12" xfId="0" applyFont="1" applyBorder="1" applyAlignment="1"/>
    <xf numFmtId="0" fontId="17" fillId="0" borderId="13" xfId="0" applyFont="1" applyBorder="1" applyAlignment="1"/>
    <xf numFmtId="2" fontId="20" fillId="0" borderId="12" xfId="0" applyNumberFormat="1" applyFont="1" applyBorder="1" applyAlignment="1"/>
    <xf numFmtId="2" fontId="20" fillId="0" borderId="13" xfId="0" applyNumberFormat="1" applyFont="1" applyBorder="1" applyAlignment="1"/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tabSelected="1" workbookViewId="0">
      <selection activeCell="S2" sqref="S2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5" width="8.5703125" customWidth="1"/>
    <col min="16" max="16" width="9.7109375" customWidth="1"/>
    <col min="17" max="17" width="4.28515625" customWidth="1"/>
    <col min="18" max="18" width="5.42578125" customWidth="1"/>
    <col min="19" max="19" width="9" bestFit="1" customWidth="1"/>
    <col min="20" max="20" width="7.28515625" customWidth="1"/>
    <col min="21" max="21" width="7.5703125" customWidth="1"/>
    <col min="22" max="22" width="8.7109375" bestFit="1" customWidth="1"/>
    <col min="23" max="24" width="8.7109375" customWidth="1"/>
    <col min="25" max="25" width="11.28515625" customWidth="1"/>
  </cols>
  <sheetData>
    <row r="1" spans="1:27" ht="21.95" customHeight="1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5"/>
      <c r="M1" s="25"/>
      <c r="N1" s="37"/>
      <c r="O1" s="37"/>
    </row>
    <row r="2" spans="1:27" ht="39" customHeight="1">
      <c r="I2" s="50" t="s">
        <v>20</v>
      </c>
      <c r="J2" s="51"/>
      <c r="K2" s="51"/>
      <c r="L2" s="51"/>
      <c r="M2" s="51"/>
      <c r="N2" s="51"/>
      <c r="O2" s="51"/>
      <c r="P2" s="51"/>
    </row>
    <row r="3" spans="1:27" ht="24.75" customHeight="1">
      <c r="H3" s="43" t="s">
        <v>9</v>
      </c>
      <c r="I3" s="43"/>
      <c r="J3" s="43"/>
      <c r="K3" s="43"/>
      <c r="L3" s="43"/>
      <c r="M3" s="43"/>
      <c r="N3" s="43"/>
      <c r="O3" s="43"/>
      <c r="P3" s="43"/>
      <c r="Q3" s="43"/>
    </row>
    <row r="4" spans="1:27" ht="16.5" customHeight="1">
      <c r="H4" s="44" t="s">
        <v>38</v>
      </c>
      <c r="I4" s="45"/>
      <c r="J4" s="45"/>
      <c r="K4" s="45"/>
      <c r="L4" s="45"/>
      <c r="M4" s="45"/>
      <c r="N4" s="45"/>
      <c r="O4" s="45"/>
      <c r="P4" s="45"/>
      <c r="Q4" s="45"/>
    </row>
    <row r="5" spans="1:27" ht="17.850000000000001" customHeight="1">
      <c r="C5" s="46" t="s">
        <v>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38"/>
      <c r="X5" s="21"/>
    </row>
    <row r="6" spans="1:27" ht="15" customHeight="1">
      <c r="A6" s="47"/>
      <c r="B6" s="47"/>
      <c r="C6" s="47"/>
    </row>
    <row r="7" spans="1:27" ht="75.75" customHeight="1">
      <c r="A7" s="1" t="s">
        <v>1</v>
      </c>
      <c r="B7" s="1" t="s">
        <v>2</v>
      </c>
      <c r="C7" s="66" t="s">
        <v>3</v>
      </c>
      <c r="D7" s="67"/>
      <c r="E7" s="1" t="s">
        <v>4</v>
      </c>
      <c r="F7" s="19" t="s">
        <v>24</v>
      </c>
      <c r="G7" s="66" t="s">
        <v>5</v>
      </c>
      <c r="H7" s="67"/>
      <c r="I7" s="1" t="s">
        <v>12</v>
      </c>
      <c r="J7" s="1" t="s">
        <v>13</v>
      </c>
      <c r="K7" s="1" t="s">
        <v>40</v>
      </c>
      <c r="L7" s="1" t="s">
        <v>27</v>
      </c>
      <c r="M7" s="1" t="s">
        <v>41</v>
      </c>
      <c r="N7" s="1" t="s">
        <v>42</v>
      </c>
      <c r="O7" s="1" t="s">
        <v>43</v>
      </c>
      <c r="P7" s="1" t="s">
        <v>6</v>
      </c>
      <c r="Q7" s="66" t="s">
        <v>14</v>
      </c>
      <c r="R7" s="67"/>
      <c r="S7" s="1" t="s">
        <v>15</v>
      </c>
      <c r="T7" s="1" t="s">
        <v>16</v>
      </c>
      <c r="U7" s="1" t="s">
        <v>17</v>
      </c>
      <c r="V7" s="1" t="s">
        <v>18</v>
      </c>
      <c r="W7" s="1" t="s">
        <v>44</v>
      </c>
      <c r="X7" s="1" t="s">
        <v>26</v>
      </c>
      <c r="Y7" s="13" t="s">
        <v>7</v>
      </c>
      <c r="Z7" s="14" t="s">
        <v>23</v>
      </c>
    </row>
    <row r="8" spans="1:27" ht="6.75" customHeight="1">
      <c r="A8" s="6"/>
      <c r="B8" s="6"/>
      <c r="C8" s="59"/>
      <c r="D8" s="63"/>
      <c r="E8" s="7"/>
      <c r="F8" s="23"/>
      <c r="G8" s="61"/>
      <c r="H8" s="58"/>
      <c r="I8" s="8"/>
      <c r="J8" s="8"/>
      <c r="K8" s="8"/>
      <c r="L8" s="8"/>
      <c r="M8" s="8"/>
      <c r="N8" s="8"/>
      <c r="O8" s="8"/>
      <c r="P8" s="4"/>
      <c r="Q8" s="68"/>
      <c r="R8" s="69"/>
      <c r="S8" s="8"/>
      <c r="T8" s="8"/>
      <c r="U8" s="8"/>
      <c r="V8" s="8"/>
      <c r="W8" s="40"/>
      <c r="X8" s="22"/>
      <c r="Y8" s="12"/>
      <c r="Z8" s="15"/>
      <c r="AA8" t="s">
        <v>25</v>
      </c>
    </row>
    <row r="9" spans="1:27" ht="48" customHeight="1">
      <c r="A9" s="2">
        <v>1</v>
      </c>
      <c r="B9" s="2">
        <v>48</v>
      </c>
      <c r="C9" s="59" t="s">
        <v>22</v>
      </c>
      <c r="D9" s="60"/>
      <c r="E9" s="7" t="s">
        <v>10</v>
      </c>
      <c r="F9" s="17">
        <v>25651.16</v>
      </c>
      <c r="G9" s="48">
        <v>23</v>
      </c>
      <c r="H9" s="49"/>
      <c r="I9" s="4">
        <v>45225</v>
      </c>
      <c r="J9" s="4">
        <v>12210.75</v>
      </c>
      <c r="K9" s="4">
        <v>4522.5</v>
      </c>
      <c r="L9" s="4"/>
      <c r="M9" s="4"/>
      <c r="N9" s="4"/>
      <c r="O9" s="4"/>
      <c r="P9" s="4">
        <f>SUM(I9:M9)</f>
        <v>61958.25</v>
      </c>
      <c r="Q9" s="64">
        <v>23500</v>
      </c>
      <c r="R9" s="65"/>
      <c r="S9" s="4">
        <v>11152.49</v>
      </c>
      <c r="T9" s="9">
        <v>3097.91</v>
      </c>
      <c r="U9" s="4">
        <v>619.58000000000004</v>
      </c>
      <c r="V9" s="4">
        <v>5000</v>
      </c>
      <c r="W9" s="39"/>
      <c r="X9" s="20">
        <v>25651.16</v>
      </c>
      <c r="Y9" s="20">
        <f>SUM(Q9:X9)</f>
        <v>69021.14</v>
      </c>
      <c r="Z9" s="15">
        <f>F9+P9-Y9</f>
        <v>18588.270000000004</v>
      </c>
    </row>
    <row r="10" spans="1:27" ht="48" customHeight="1">
      <c r="A10" s="2">
        <v>2</v>
      </c>
      <c r="B10" s="2">
        <v>96</v>
      </c>
      <c r="C10" s="62" t="s">
        <v>21</v>
      </c>
      <c r="D10" s="60"/>
      <c r="E10" s="2" t="s">
        <v>11</v>
      </c>
      <c r="F10" s="18">
        <v>19622.05</v>
      </c>
      <c r="G10" s="48">
        <v>11</v>
      </c>
      <c r="H10" s="49"/>
      <c r="I10" s="4">
        <v>22209</v>
      </c>
      <c r="J10" s="4">
        <v>4663.8900000000003</v>
      </c>
      <c r="K10" s="4"/>
      <c r="L10" s="4">
        <v>6033.08</v>
      </c>
      <c r="M10" s="4">
        <v>49172.29</v>
      </c>
      <c r="N10" s="4">
        <v>17077.28</v>
      </c>
      <c r="O10" s="4">
        <v>-8497.36</v>
      </c>
      <c r="P10" s="4">
        <f>SUM(I10:O10)</f>
        <v>90658.180000000008</v>
      </c>
      <c r="Q10" s="64">
        <v>8800</v>
      </c>
      <c r="R10" s="65"/>
      <c r="S10" s="4">
        <v>16318.47</v>
      </c>
      <c r="T10" s="9">
        <v>4532.91</v>
      </c>
      <c r="U10" s="4"/>
      <c r="V10" s="4">
        <v>5000</v>
      </c>
      <c r="W10" s="39">
        <v>7172.45</v>
      </c>
      <c r="X10" s="20">
        <v>19622.05</v>
      </c>
      <c r="Y10" s="24">
        <f t="shared" ref="Y10:Y11" si="0">SUM(Q10:X10)</f>
        <v>61445.880000000005</v>
      </c>
      <c r="Z10" s="15">
        <f>F10+P10-Y10</f>
        <v>48834.350000000006</v>
      </c>
    </row>
    <row r="11" spans="1:27" ht="11.1" customHeight="1">
      <c r="A11" s="52" t="s">
        <v>8</v>
      </c>
      <c r="B11" s="53"/>
      <c r="C11" s="53"/>
      <c r="D11" s="53"/>
      <c r="E11" s="54"/>
      <c r="F11" s="16">
        <f>SUM(F8:F10)</f>
        <v>45273.21</v>
      </c>
      <c r="G11" s="55"/>
      <c r="H11" s="56"/>
      <c r="I11" s="3">
        <f t="shared" ref="I11:Q11" si="1">SUM(I8:I10)</f>
        <v>67434</v>
      </c>
      <c r="J11" s="3">
        <f t="shared" si="1"/>
        <v>16874.64</v>
      </c>
      <c r="K11" s="3">
        <f t="shared" si="1"/>
        <v>4522.5</v>
      </c>
      <c r="L11" s="3">
        <f t="shared" si="1"/>
        <v>6033.08</v>
      </c>
      <c r="M11" s="3">
        <f t="shared" si="1"/>
        <v>49172.29</v>
      </c>
      <c r="N11" s="3">
        <f t="shared" si="1"/>
        <v>17077.28</v>
      </c>
      <c r="O11" s="3">
        <f t="shared" si="1"/>
        <v>-8497.36</v>
      </c>
      <c r="P11" s="3">
        <f t="shared" si="1"/>
        <v>152616.43</v>
      </c>
      <c r="Q11" s="57">
        <f t="shared" si="1"/>
        <v>32300</v>
      </c>
      <c r="R11" s="58"/>
      <c r="S11" s="10">
        <f t="shared" ref="S11:Z11" si="2">SUM(S8:S10)</f>
        <v>27470.959999999999</v>
      </c>
      <c r="T11" s="10">
        <f t="shared" si="2"/>
        <v>7630.82</v>
      </c>
      <c r="U11" s="10">
        <f t="shared" si="2"/>
        <v>619.58000000000004</v>
      </c>
      <c r="V11" s="10">
        <f t="shared" si="2"/>
        <v>10000</v>
      </c>
      <c r="W11" s="11">
        <f t="shared" si="2"/>
        <v>7172.45</v>
      </c>
      <c r="X11" s="11">
        <f>SUM(X8:X10)</f>
        <v>45273.21</v>
      </c>
      <c r="Y11" s="24">
        <f t="shared" si="0"/>
        <v>130467.01999999999</v>
      </c>
      <c r="Z11" s="11">
        <f t="shared" si="2"/>
        <v>67422.62000000001</v>
      </c>
      <c r="AA11" s="5"/>
    </row>
    <row r="12" spans="1:27" ht="9.9499999999999993" customHeight="1"/>
    <row r="14" spans="1:27">
      <c r="J14" s="26" t="s">
        <v>36</v>
      </c>
      <c r="K14" s="26"/>
      <c r="L14" s="26"/>
      <c r="M14" s="26"/>
      <c r="N14" s="26"/>
      <c r="O14" s="26"/>
      <c r="P14" s="27"/>
      <c r="S14" s="5"/>
    </row>
    <row r="15" spans="1:27">
      <c r="J15" s="26"/>
      <c r="K15" s="72" t="s">
        <v>39</v>
      </c>
      <c r="L15" s="72"/>
      <c r="M15" s="72"/>
      <c r="N15" s="41"/>
      <c r="O15" s="41"/>
      <c r="P15" s="27"/>
      <c r="S15" s="5"/>
    </row>
    <row r="16" spans="1:27">
      <c r="Y16" s="5"/>
    </row>
    <row r="17" spans="1:26" ht="75.75" customHeight="1">
      <c r="A17" s="28" t="s">
        <v>1</v>
      </c>
      <c r="B17" s="28" t="s">
        <v>2</v>
      </c>
      <c r="C17" s="70" t="s">
        <v>3</v>
      </c>
      <c r="D17" s="71"/>
      <c r="E17" s="28" t="s">
        <v>4</v>
      </c>
      <c r="F17" s="19" t="s">
        <v>24</v>
      </c>
      <c r="G17" s="70" t="s">
        <v>5</v>
      </c>
      <c r="H17" s="71"/>
      <c r="I17" s="33" t="s">
        <v>30</v>
      </c>
      <c r="J17" s="33" t="s">
        <v>31</v>
      </c>
      <c r="K17" s="33" t="s">
        <v>33</v>
      </c>
      <c r="L17" s="33" t="s">
        <v>32</v>
      </c>
      <c r="M17" s="33" t="s">
        <v>34</v>
      </c>
      <c r="N17" s="33"/>
      <c r="O17" s="33"/>
      <c r="P17" s="28" t="s">
        <v>37</v>
      </c>
      <c r="Q17" s="70" t="s">
        <v>6</v>
      </c>
      <c r="R17" s="71"/>
      <c r="S17" s="28" t="s">
        <v>15</v>
      </c>
      <c r="T17" s="28" t="s">
        <v>16</v>
      </c>
      <c r="U17" s="28" t="s">
        <v>17</v>
      </c>
      <c r="V17" s="28" t="s">
        <v>35</v>
      </c>
      <c r="W17" s="28"/>
      <c r="X17" s="1" t="s">
        <v>14</v>
      </c>
      <c r="Y17" s="29" t="s">
        <v>7</v>
      </c>
      <c r="Z17" s="14" t="s">
        <v>23</v>
      </c>
    </row>
    <row r="18" spans="1:26" ht="42" customHeight="1">
      <c r="A18" s="30">
        <v>1</v>
      </c>
      <c r="B18" s="31">
        <v>115</v>
      </c>
      <c r="C18" s="73" t="s">
        <v>28</v>
      </c>
      <c r="D18" s="74"/>
      <c r="E18" s="32" t="s">
        <v>29</v>
      </c>
      <c r="F18" s="31">
        <v>0</v>
      </c>
      <c r="G18" s="75">
        <v>23</v>
      </c>
      <c r="H18" s="76"/>
      <c r="I18" s="34">
        <v>51687</v>
      </c>
      <c r="J18" s="34">
        <v>15506.1</v>
      </c>
      <c r="K18" s="34">
        <v>25843.5</v>
      </c>
      <c r="L18" s="34"/>
      <c r="M18" s="34">
        <v>17676.95</v>
      </c>
      <c r="N18" s="34"/>
      <c r="O18" s="34"/>
      <c r="P18" s="34">
        <v>5168.7</v>
      </c>
      <c r="Q18" s="77">
        <f>I18+J18+K18+L18+M18+P18</f>
        <v>115882.25</v>
      </c>
      <c r="R18" s="78"/>
      <c r="S18" s="34">
        <v>17676.95</v>
      </c>
      <c r="T18" s="34">
        <v>1473.08</v>
      </c>
      <c r="U18" s="34">
        <v>982.05</v>
      </c>
      <c r="V18" s="34">
        <v>56470.17</v>
      </c>
      <c r="W18" s="34"/>
      <c r="X18" s="34">
        <v>39280</v>
      </c>
      <c r="Y18" s="34">
        <f>SUM(S18:X18)</f>
        <v>115882.25</v>
      </c>
      <c r="Z18" s="36">
        <v>0</v>
      </c>
    </row>
    <row r="24" spans="1:26">
      <c r="Y24" s="35"/>
    </row>
  </sheetData>
  <mergeCells count="28">
    <mergeCell ref="C17:D17"/>
    <mergeCell ref="G17:H17"/>
    <mergeCell ref="Q17:R17"/>
    <mergeCell ref="K15:M15"/>
    <mergeCell ref="C18:D18"/>
    <mergeCell ref="G18:H18"/>
    <mergeCell ref="Q18:R18"/>
    <mergeCell ref="G10:H10"/>
    <mergeCell ref="I2:P2"/>
    <mergeCell ref="A11:E11"/>
    <mergeCell ref="G11:H11"/>
    <mergeCell ref="Q11:R11"/>
    <mergeCell ref="C9:D9"/>
    <mergeCell ref="G9:H9"/>
    <mergeCell ref="G8:H8"/>
    <mergeCell ref="C10:D10"/>
    <mergeCell ref="C8:D8"/>
    <mergeCell ref="Q9:R9"/>
    <mergeCell ref="C7:D7"/>
    <mergeCell ref="G7:H7"/>
    <mergeCell ref="Q7:R7"/>
    <mergeCell ref="Q10:R10"/>
    <mergeCell ref="Q8:R8"/>
    <mergeCell ref="A1:K1"/>
    <mergeCell ref="H3:Q3"/>
    <mergeCell ref="H4:Q4"/>
    <mergeCell ref="C5:V5"/>
    <mergeCell ref="A6:C6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2025-04-01T12:28:43Z</dcterms:modified>
</cp:coreProperties>
</file>